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</workbook>
</file>

<file path=xl/calcChain.xml><?xml version="1.0" encoding="utf-8"?>
<calcChain xmlns="http://schemas.openxmlformats.org/spreadsheetml/2006/main">
  <c r="C79" i="1" l="1"/>
  <c r="C74" i="1"/>
  <c r="C67" i="1"/>
  <c r="C65" i="1"/>
  <c r="H57" i="1" l="1"/>
  <c r="H58" i="1"/>
  <c r="H20" i="1"/>
  <c r="H36" i="1"/>
  <c r="H28" i="1"/>
  <c r="H33" i="1" l="1"/>
  <c r="H37" i="1" l="1"/>
  <c r="H14" i="1"/>
  <c r="H30" i="1" l="1"/>
  <c r="H51" i="1" l="1"/>
  <c r="H59" i="1" l="1"/>
  <c r="H13" i="1"/>
</calcChain>
</file>

<file path=xl/sharedStrings.xml><?xml version="1.0" encoding="utf-8"?>
<sst xmlns="http://schemas.openxmlformats.org/spreadsheetml/2006/main" count="87" uniqueCount="57">
  <si>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</si>
  <si>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</si>
  <si>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</si>
  <si>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</si>
  <si>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</si>
  <si>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</si>
  <si>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</si>
  <si>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</si>
  <si>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</si>
  <si>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</si>
  <si>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</si>
  <si>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</si>
  <si>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</si>
  <si>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</si>
  <si>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</si>
  <si>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</si>
  <si>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</si>
  <si>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</si>
  <si>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</si>
  <si>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</si>
  <si>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</si>
  <si>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</si>
  <si>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</si>
  <si>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</si>
  <si>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</si>
  <si>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</si>
  <si>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</si>
  <si>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</si>
  <si>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</si>
  <si>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</si>
  <si>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Dana:31.12.2020.</t>
  </si>
  <si>
    <t>Primljena i neutrošena participacija od 31.12.2020.</t>
  </si>
  <si>
    <t>Dana 31.12.2020.godine Dom zdravlja Požarevac nije izvršio plaćanje prema dobavljačima:</t>
  </si>
  <si>
    <t>Farmalogist</t>
  </si>
  <si>
    <t>Medica Linea</t>
  </si>
  <si>
    <t>Labteh</t>
  </si>
  <si>
    <t>Euromedicina</t>
  </si>
  <si>
    <t>Eldent servis</t>
  </si>
  <si>
    <t>profil</t>
  </si>
  <si>
    <t>Neo yu dent</t>
  </si>
  <si>
    <t>200545493</t>
  </si>
  <si>
    <t>200545526</t>
  </si>
  <si>
    <t>8511/2020</t>
  </si>
  <si>
    <t>20KFAK01493</t>
  </si>
  <si>
    <t>20KFAK01497</t>
  </si>
  <si>
    <t>20KFAK01492</t>
  </si>
  <si>
    <t>20KFAK01491</t>
  </si>
  <si>
    <t>20KFAK01783</t>
  </si>
  <si>
    <t>20001799-2257</t>
  </si>
  <si>
    <t>96/20</t>
  </si>
  <si>
    <t>PO1-1-1333/2020</t>
  </si>
  <si>
    <t>OT_1656/20</t>
  </si>
  <si>
    <t>OT_1663/20</t>
  </si>
  <si>
    <t>UKUPNO LEKOVI-DIREKTNA PLAĆANJA</t>
  </si>
  <si>
    <t>UKUPNO SANDOSTATIN-DIREKTNA PLAĆANJA</t>
  </si>
  <si>
    <t>UKUPNO SANITETSKI MATERIJAL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</si>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</sst>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Border="1"/>
    <xf numFmtId="49" fontId="6" fillId="0" borderId="1" xfId="1" applyNumberFormat="1" applyBorder="1"/>
    <xf numFmtId="4" fontId="10" fillId="5" borderId="1" xfId="1" applyNumberFormat="1" applyFont="1" applyFill="1" applyBorder="1"/>
    <xf numFmtId="49" fontId="6" fillId="5" borderId="1" xfId="1" applyNumberFormat="1" applyFill="1" applyBorder="1"/>
    <xf numFmtId="0" fontId="10" fillId="5" borderId="1" xfId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abSelected="1" topLeftCell="B1" zoomScaleNormal="100" workbookViewId="0">
      <selection activeCell="C74" sqref="C7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44196</v>
      </c>
      <c r="H12" s="23">
        <v>109184.77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44196</v>
      </c>
      <c r="H13" s="3">
        <f>H14+H30-H37-H51</f>
        <v>-52512.040000000037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44196</v>
      </c>
      <c r="H14" s="4">
        <f>H15+H16+H17+H18+H19+H20+H21+H22+H23+H24+H25+H26+H27+H28+H29</f>
        <v>1271690.3399999999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2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2" x14ac:dyDescent="0.25">
      <c r="B18" s="28" t="s">
        <v>11</v>
      </c>
      <c r="C18" s="29"/>
      <c r="D18" s="29"/>
      <c r="E18" s="29"/>
      <c r="F18" s="30"/>
      <c r="G18" s="12"/>
      <c r="H18" s="10">
        <v>0</v>
      </c>
      <c r="I18" s="11"/>
      <c r="J18" s="11"/>
      <c r="K18" s="8"/>
      <c r="L18" s="8"/>
    </row>
    <row r="19" spans="2:12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2" x14ac:dyDescent="0.25">
      <c r="B20" s="28" t="s">
        <v>12</v>
      </c>
      <c r="C20" s="29"/>
      <c r="D20" s="29"/>
      <c r="E20" s="29"/>
      <c r="F20" s="30"/>
      <c r="G20" s="12"/>
      <c r="H20" s="10">
        <f>31290.55</f>
        <v>31290.55</v>
      </c>
      <c r="I20" s="11"/>
      <c r="J20" s="11"/>
    </row>
    <row r="21" spans="2:12" x14ac:dyDescent="0.25">
      <c r="B21" s="28" t="s">
        <v>19</v>
      </c>
      <c r="C21" s="29"/>
      <c r="D21" s="29"/>
      <c r="E21" s="29"/>
      <c r="F21" s="30"/>
      <c r="G21" s="12"/>
      <c r="H21" s="10">
        <v>135150.57999999999</v>
      </c>
      <c r="I21" s="11"/>
      <c r="J21" s="11"/>
    </row>
    <row r="22" spans="2:12" x14ac:dyDescent="0.25">
      <c r="B22" s="28" t="s">
        <v>2</v>
      </c>
      <c r="C22" s="29"/>
      <c r="D22" s="29"/>
      <c r="E22" s="29"/>
      <c r="F22" s="30"/>
      <c r="G22" s="12"/>
      <c r="H22" s="10">
        <v>1098121.68</v>
      </c>
      <c r="I22" s="11"/>
      <c r="J22" s="11"/>
    </row>
    <row r="23" spans="2:12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2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2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2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2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2" x14ac:dyDescent="0.25">
      <c r="B28" s="28" t="s">
        <v>31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+250+1700+3270+450-23421.96+3020+700+3150+950+2050+950+2850+550+800-1197-10011.84+2600+950+9174-3591-9960+2100+1050-18000+5100+550</f>
        <v>7127.5300000000243</v>
      </c>
      <c r="I28" s="11"/>
      <c r="J28" s="11"/>
      <c r="K28" s="8"/>
      <c r="L28" s="8"/>
    </row>
    <row r="29" spans="2:12" x14ac:dyDescent="0.25">
      <c r="B29" s="28" t="s">
        <v>29</v>
      </c>
      <c r="C29" s="29"/>
      <c r="D29" s="29"/>
      <c r="E29" s="29"/>
      <c r="F29" s="30"/>
      <c r="G29" s="13"/>
      <c r="H29" s="10">
        <v>0</v>
      </c>
      <c r="I29" s="11"/>
      <c r="J29" s="11"/>
      <c r="K29" s="8"/>
      <c r="L29" s="8"/>
    </row>
    <row r="30" spans="2:12" x14ac:dyDescent="0.25">
      <c r="B30" s="50" t="s">
        <v>24</v>
      </c>
      <c r="C30" s="51"/>
      <c r="D30" s="51"/>
      <c r="E30" s="51"/>
      <c r="F30" s="52"/>
      <c r="G30" s="16">
        <v>44196</v>
      </c>
      <c r="H30" s="4">
        <f>H31+H32+H33+H34+H35+H36</f>
        <v>77991.210000000006</v>
      </c>
      <c r="I30" s="11"/>
      <c r="J30" s="11"/>
      <c r="K30" s="8"/>
    </row>
    <row r="31" spans="2:12" x14ac:dyDescent="0.25">
      <c r="B31" s="28" t="s">
        <v>10</v>
      </c>
      <c r="C31" s="29"/>
      <c r="D31" s="29"/>
      <c r="E31" s="29"/>
      <c r="F31" s="30"/>
      <c r="G31" s="2"/>
      <c r="H31" s="15">
        <v>0</v>
      </c>
      <c r="I31" s="11"/>
      <c r="J31" s="11"/>
      <c r="K31" s="8"/>
    </row>
    <row r="32" spans="2:12" x14ac:dyDescent="0.25">
      <c r="B32" s="28" t="s">
        <v>11</v>
      </c>
      <c r="C32" s="29"/>
      <c r="D32" s="29"/>
      <c r="E32" s="29"/>
      <c r="F32" s="30"/>
      <c r="G32" s="2"/>
      <c r="H32" s="10">
        <v>0</v>
      </c>
      <c r="I32" s="27"/>
      <c r="J32" s="11"/>
      <c r="K32" s="8"/>
    </row>
    <row r="33" spans="2:13" x14ac:dyDescent="0.25">
      <c r="B33" s="28" t="s">
        <v>13</v>
      </c>
      <c r="C33" s="29"/>
      <c r="D33" s="29"/>
      <c r="E33" s="29"/>
      <c r="F33" s="30"/>
      <c r="G33" s="2"/>
      <c r="H33" s="10">
        <f>94666.67-28100</f>
        <v>66566.67</v>
      </c>
      <c r="I33" s="11"/>
      <c r="J33" s="11"/>
      <c r="K33" s="8"/>
      <c r="L33" s="8"/>
      <c r="M33" s="8"/>
    </row>
    <row r="34" spans="2:13" x14ac:dyDescent="0.25">
      <c r="B34" s="28" t="s">
        <v>14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3" x14ac:dyDescent="0.25">
      <c r="B35" s="28" t="s">
        <v>15</v>
      </c>
      <c r="C35" s="29"/>
      <c r="D35" s="29"/>
      <c r="E35" s="29"/>
      <c r="F35" s="30"/>
      <c r="G35" s="2"/>
      <c r="H35" s="10">
        <v>0</v>
      </c>
      <c r="I35" s="11"/>
      <c r="J35" s="11"/>
    </row>
    <row r="36" spans="2:13" x14ac:dyDescent="0.25">
      <c r="B36" s="28" t="s">
        <v>31</v>
      </c>
      <c r="C36" s="29"/>
      <c r="D36" s="29"/>
      <c r="E36" s="29"/>
      <c r="F36" s="30"/>
      <c r="G36" s="2"/>
      <c r="H36" s="10">
        <f>5430+19247+4887+18701+2715-5333.33+9500-42733.34+3258-2712+2987+16193-5333.33+5973-3240+6312+1631-5368.84+3529-17344.88+21317-36694.34+4616+5588-11715.33+4553+1086+3518+1286.88+4344+1629+8846-800+22041-41917.95+5430</f>
        <v>11424.540000000008</v>
      </c>
      <c r="I36" s="11"/>
      <c r="J36" s="11"/>
    </row>
    <row r="37" spans="2:13" x14ac:dyDescent="0.25">
      <c r="B37" s="31" t="s">
        <v>16</v>
      </c>
      <c r="C37" s="32"/>
      <c r="D37" s="32"/>
      <c r="E37" s="32"/>
      <c r="F37" s="33"/>
      <c r="G37" s="17">
        <v>44196</v>
      </c>
      <c r="H37" s="5">
        <f>SUM(H39:H50)</f>
        <v>1288193.5899999999</v>
      </c>
      <c r="I37" s="11"/>
      <c r="J37" s="11"/>
    </row>
    <row r="38" spans="2:13" x14ac:dyDescent="0.25">
      <c r="B38" s="28" t="s">
        <v>10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3" x14ac:dyDescent="0.25">
      <c r="B39" s="28" t="s">
        <v>26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3" x14ac:dyDescent="0.25">
      <c r="B40" s="28" t="s">
        <v>27</v>
      </c>
      <c r="C40" s="29"/>
      <c r="D40" s="29"/>
      <c r="E40" s="29"/>
      <c r="F40" s="30"/>
      <c r="G40" s="13"/>
      <c r="H40" s="15">
        <v>0</v>
      </c>
      <c r="I40" s="11"/>
      <c r="J40" s="11"/>
    </row>
    <row r="41" spans="2:13" x14ac:dyDescent="0.25">
      <c r="B41" s="28" t="s">
        <v>11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3" x14ac:dyDescent="0.25">
      <c r="B42" s="28" t="s">
        <v>28</v>
      </c>
      <c r="C42" s="29"/>
      <c r="D42" s="29"/>
      <c r="E42" s="29"/>
      <c r="F42" s="30"/>
      <c r="G42" s="13"/>
      <c r="H42" s="15">
        <v>0</v>
      </c>
      <c r="I42" s="11"/>
      <c r="J42" s="11"/>
      <c r="L42" s="8"/>
    </row>
    <row r="43" spans="2:13" x14ac:dyDescent="0.25">
      <c r="B43" s="28" t="s">
        <v>12</v>
      </c>
      <c r="C43" s="29"/>
      <c r="D43" s="29"/>
      <c r="E43" s="29"/>
      <c r="F43" s="30"/>
      <c r="G43" s="13"/>
      <c r="H43" s="10">
        <v>31290.55</v>
      </c>
      <c r="I43" s="11"/>
      <c r="J43" s="11"/>
    </row>
    <row r="44" spans="2:13" x14ac:dyDescent="0.25">
      <c r="B44" s="28" t="s">
        <v>19</v>
      </c>
      <c r="C44" s="29"/>
      <c r="D44" s="29"/>
      <c r="E44" s="29"/>
      <c r="F44" s="30"/>
      <c r="G44" s="13"/>
      <c r="H44" s="10">
        <v>135150.88</v>
      </c>
      <c r="I44" s="11"/>
      <c r="J44" s="11"/>
      <c r="L44" s="8"/>
    </row>
    <row r="45" spans="2:13" x14ac:dyDescent="0.25">
      <c r="B45" s="28" t="s">
        <v>2</v>
      </c>
      <c r="C45" s="29"/>
      <c r="D45" s="29"/>
      <c r="E45" s="29"/>
      <c r="F45" s="30"/>
      <c r="G45" s="13"/>
      <c r="H45" s="10">
        <v>1098121.68</v>
      </c>
      <c r="I45" s="11"/>
      <c r="J45" s="11"/>
    </row>
    <row r="46" spans="2:13" x14ac:dyDescent="0.25">
      <c r="B46" s="28" t="s">
        <v>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3" x14ac:dyDescent="0.25">
      <c r="B47" s="28" t="s">
        <v>13</v>
      </c>
      <c r="C47" s="29"/>
      <c r="D47" s="29"/>
      <c r="E47" s="29"/>
      <c r="F47" s="30"/>
      <c r="G47" s="13"/>
      <c r="H47" s="10">
        <v>23630.48</v>
      </c>
      <c r="I47" s="11"/>
      <c r="J47" s="11"/>
    </row>
    <row r="48" spans="2:13" x14ac:dyDescent="0.25">
      <c r="B48" s="28" t="s">
        <v>14</v>
      </c>
      <c r="C48" s="29"/>
      <c r="D48" s="29"/>
      <c r="E48" s="29"/>
      <c r="F48" s="30"/>
      <c r="G48" s="13"/>
      <c r="H48" s="10">
        <v>0</v>
      </c>
      <c r="I48" s="11"/>
      <c r="J48" s="11"/>
    </row>
    <row r="49" spans="2:12" x14ac:dyDescent="0.25">
      <c r="B49" s="28" t="s">
        <v>15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28" t="s">
        <v>29</v>
      </c>
      <c r="C50" s="29"/>
      <c r="D50" s="29"/>
      <c r="E50" s="29"/>
      <c r="F50" s="30"/>
      <c r="G50" s="13"/>
      <c r="H50" s="10">
        <v>0</v>
      </c>
      <c r="I50" s="11"/>
      <c r="J50" s="11"/>
      <c r="K50" s="8"/>
    </row>
    <row r="51" spans="2:12" x14ac:dyDescent="0.25">
      <c r="B51" s="31" t="s">
        <v>21</v>
      </c>
      <c r="C51" s="32"/>
      <c r="D51" s="32"/>
      <c r="E51" s="32"/>
      <c r="F51" s="33"/>
      <c r="G51" s="17">
        <v>44196</v>
      </c>
      <c r="H51" s="5">
        <f>SUM(H52:H56)</f>
        <v>114000</v>
      </c>
      <c r="I51" s="11"/>
      <c r="J51" s="11"/>
    </row>
    <row r="52" spans="2:12" x14ac:dyDescent="0.25">
      <c r="B52" s="28" t="s">
        <v>10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11</v>
      </c>
      <c r="C53" s="29"/>
      <c r="D53" s="29"/>
      <c r="E53" s="29"/>
      <c r="F53" s="30"/>
      <c r="G53" s="2"/>
      <c r="H53" s="3">
        <v>0</v>
      </c>
      <c r="I53" s="11"/>
      <c r="J53" s="11"/>
    </row>
    <row r="54" spans="2:12" x14ac:dyDescent="0.25">
      <c r="B54" s="28" t="s">
        <v>13</v>
      </c>
      <c r="C54" s="29"/>
      <c r="D54" s="29"/>
      <c r="E54" s="29"/>
      <c r="F54" s="30"/>
      <c r="G54" s="2"/>
      <c r="H54" s="10">
        <v>114000</v>
      </c>
      <c r="I54" s="11"/>
      <c r="J54" s="11"/>
    </row>
    <row r="55" spans="2:12" x14ac:dyDescent="0.25">
      <c r="B55" s="28" t="s">
        <v>14</v>
      </c>
      <c r="C55" s="29"/>
      <c r="D55" s="29"/>
      <c r="E55" s="29"/>
      <c r="F55" s="30"/>
      <c r="G55" s="2"/>
      <c r="H55" s="3">
        <v>0</v>
      </c>
      <c r="I55" s="11"/>
      <c r="J55" s="11"/>
      <c r="K55" s="8"/>
    </row>
    <row r="56" spans="2:12" x14ac:dyDescent="0.25">
      <c r="B56" s="28" t="s">
        <v>15</v>
      </c>
      <c r="C56" s="29"/>
      <c r="D56" s="29"/>
      <c r="E56" s="29"/>
      <c r="F56" s="30"/>
      <c r="G56" s="2"/>
      <c r="H56" s="10">
        <v>0</v>
      </c>
      <c r="I56" s="11"/>
      <c r="J56" s="11"/>
    </row>
    <row r="57" spans="2:12" x14ac:dyDescent="0.25">
      <c r="B57" s="37" t="s">
        <v>18</v>
      </c>
      <c r="C57" s="38"/>
      <c r="D57" s="38"/>
      <c r="E57" s="38"/>
      <c r="F57" s="39"/>
      <c r="G57" s="18">
        <v>44196</v>
      </c>
      <c r="H57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</f>
        <v>1797834.0099999998</v>
      </c>
      <c r="I57" s="11"/>
      <c r="L57" s="8"/>
    </row>
    <row r="58" spans="2:12" x14ac:dyDescent="0.25">
      <c r="B58" s="28" t="s">
        <v>17</v>
      </c>
      <c r="C58" s="29"/>
      <c r="D58" s="29"/>
      <c r="E58" s="29"/>
      <c r="F58" s="30"/>
      <c r="G58" s="26"/>
      <c r="H58" s="3">
        <f>422520+336172.34+10483.65+78204.93+53.63+144125.97+5211.2+591130.98+48234.8</f>
        <v>1636137.5000000002</v>
      </c>
      <c r="I58" s="11"/>
      <c r="J58" s="11"/>
    </row>
    <row r="59" spans="2:12" x14ac:dyDescent="0.25">
      <c r="B59" s="34" t="s">
        <v>4</v>
      </c>
      <c r="C59" s="35"/>
      <c r="D59" s="35"/>
      <c r="E59" s="35"/>
      <c r="F59" s="36"/>
      <c r="G59" s="2"/>
      <c r="H59" s="7">
        <f>H14+H30-H37-H51+H57-H58</f>
        <v>109184.46999999951</v>
      </c>
      <c r="I59" s="11"/>
      <c r="J59" s="11"/>
      <c r="K59" s="8"/>
    </row>
    <row r="60" spans="2:12" x14ac:dyDescent="0.25">
      <c r="B60" s="19"/>
      <c r="C60" s="19"/>
      <c r="D60" s="19"/>
      <c r="E60" s="19"/>
      <c r="F60" s="19"/>
      <c r="G60" s="9"/>
      <c r="H60" s="20"/>
      <c r="I60" s="11"/>
      <c r="J60" s="11"/>
      <c r="K60" s="8"/>
    </row>
    <row r="61" spans="2:12" ht="15.75" x14ac:dyDescent="0.25">
      <c r="B61" s="21" t="s">
        <v>32</v>
      </c>
      <c r="C61" s="25"/>
      <c r="D61" s="25"/>
      <c r="E61" s="22"/>
      <c r="F61" s="22"/>
      <c r="G61" s="9"/>
      <c r="H61" s="20"/>
      <c r="I61" s="11"/>
      <c r="J61" s="11"/>
      <c r="K61" s="8"/>
    </row>
    <row r="62" spans="2:12" x14ac:dyDescent="0.25">
      <c r="H62" s="8"/>
    </row>
    <row r="63" spans="2:12" x14ac:dyDescent="0.25">
      <c r="B63" s="53" t="s">
        <v>33</v>
      </c>
      <c r="C63" s="54">
        <v>6150.05</v>
      </c>
      <c r="D63" s="55" t="s">
        <v>40</v>
      </c>
    </row>
    <row r="64" spans="2:12" x14ac:dyDescent="0.25">
      <c r="B64" s="53" t="s">
        <v>33</v>
      </c>
      <c r="C64" s="54">
        <v>25140.5</v>
      </c>
      <c r="D64" s="55" t="s">
        <v>41</v>
      </c>
    </row>
    <row r="65" spans="2:4" x14ac:dyDescent="0.25">
      <c r="B65" s="58" t="s">
        <v>53</v>
      </c>
      <c r="C65" s="56">
        <f>SUM(C63:C64)</f>
        <v>31290.55</v>
      </c>
      <c r="D65" s="57"/>
    </row>
    <row r="66" spans="2:4" x14ac:dyDescent="0.25">
      <c r="B66" s="53" t="s">
        <v>34</v>
      </c>
      <c r="C66" s="54">
        <v>135150.57999999999</v>
      </c>
      <c r="D66" s="55" t="s">
        <v>42</v>
      </c>
    </row>
    <row r="67" spans="2:4" x14ac:dyDescent="0.25">
      <c r="B67" s="58" t="s">
        <v>54</v>
      </c>
      <c r="C67" s="56">
        <f>SUM(C66)</f>
        <v>135150.57999999999</v>
      </c>
      <c r="D67" s="57"/>
    </row>
    <row r="68" spans="2:4" x14ac:dyDescent="0.25">
      <c r="B68" s="53" t="s">
        <v>35</v>
      </c>
      <c r="C68" s="54">
        <v>169096.32000000001</v>
      </c>
      <c r="D68" s="55" t="s">
        <v>43</v>
      </c>
    </row>
    <row r="69" spans="2:4" x14ac:dyDescent="0.25">
      <c r="B69" s="53" t="s">
        <v>35</v>
      </c>
      <c r="C69" s="54">
        <v>144477.35999999999</v>
      </c>
      <c r="D69" s="55" t="s">
        <v>44</v>
      </c>
    </row>
    <row r="70" spans="2:4" x14ac:dyDescent="0.25">
      <c r="B70" s="53" t="s">
        <v>35</v>
      </c>
      <c r="C70" s="54">
        <v>119545.92</v>
      </c>
      <c r="D70" s="55" t="s">
        <v>45</v>
      </c>
    </row>
    <row r="71" spans="2:4" x14ac:dyDescent="0.25">
      <c r="B71" s="53" t="s">
        <v>35</v>
      </c>
      <c r="C71" s="54">
        <v>169096.32000000001</v>
      </c>
      <c r="D71" s="55" t="s">
        <v>46</v>
      </c>
    </row>
    <row r="72" spans="2:4" x14ac:dyDescent="0.25">
      <c r="B72" s="53" t="s">
        <v>35</v>
      </c>
      <c r="C72" s="54">
        <v>94145.76</v>
      </c>
      <c r="D72" s="55" t="s">
        <v>47</v>
      </c>
    </row>
    <row r="73" spans="2:4" x14ac:dyDescent="0.25">
      <c r="B73" s="53" t="s">
        <v>36</v>
      </c>
      <c r="C73" s="54">
        <v>401760</v>
      </c>
      <c r="D73" s="55" t="s">
        <v>48</v>
      </c>
    </row>
    <row r="74" spans="2:4" x14ac:dyDescent="0.25">
      <c r="B74" s="58" t="s">
        <v>55</v>
      </c>
      <c r="C74" s="56">
        <f>SUM(C68:C73)</f>
        <v>1098121.68</v>
      </c>
      <c r="D74" s="57"/>
    </row>
    <row r="75" spans="2:4" x14ac:dyDescent="0.25">
      <c r="B75" s="53" t="s">
        <v>37</v>
      </c>
      <c r="C75" s="54">
        <v>30200</v>
      </c>
      <c r="D75" s="55" t="s">
        <v>49</v>
      </c>
    </row>
    <row r="76" spans="2:4" x14ac:dyDescent="0.25">
      <c r="B76" s="53" t="s">
        <v>38</v>
      </c>
      <c r="C76" s="54">
        <v>6480</v>
      </c>
      <c r="D76" s="55" t="s">
        <v>50</v>
      </c>
    </row>
    <row r="77" spans="2:4" x14ac:dyDescent="0.25">
      <c r="B77" s="53" t="s">
        <v>39</v>
      </c>
      <c r="C77" s="54">
        <v>68024</v>
      </c>
      <c r="D77" s="55" t="s">
        <v>51</v>
      </c>
    </row>
    <row r="78" spans="2:4" x14ac:dyDescent="0.25">
      <c r="B78" s="53" t="s">
        <v>39</v>
      </c>
      <c r="C78" s="54">
        <v>9296</v>
      </c>
      <c r="D78" s="55" t="s">
        <v>52</v>
      </c>
    </row>
    <row r="79" spans="2:4" x14ac:dyDescent="0.25">
      <c r="B79" s="58" t="s">
        <v>56</v>
      </c>
      <c r="C79" s="56">
        <f>SUM(C75:C78)</f>
        <v>114000</v>
      </c>
      <c r="D79" s="5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9:F2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2021-01-06T13:18:58Z</dcterms:modified>
</cp:coreProperties>
</file>